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3431327D-053B-4772-B062-8FF282B257FA}"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1" i="8"/>
  <c r="B62" i="8"/>
  <c r="B63" i="8"/>
  <c r="C47" i="8"/>
  <c r="C59" i="8" s="1"/>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D48" i="8"/>
  <c r="D57" i="8" s="1"/>
  <c r="D65" i="8"/>
  <c r="D75" i="8" s="1"/>
  <c r="D68" i="8"/>
  <c r="D76" i="8"/>
  <c r="D81" i="8"/>
  <c r="E65" i="8"/>
  <c r="E75" i="8" s="1"/>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c r="K68" i="8"/>
  <c r="K76" i="8"/>
  <c r="K81" i="8"/>
  <c r="L65" i="8"/>
  <c r="L75" i="8" s="1"/>
  <c r="L68" i="8"/>
  <c r="L76" i="8" s="1"/>
  <c r="L81" i="8"/>
  <c r="M65" i="8"/>
  <c r="M75" i="8" s="1"/>
  <c r="M68" i="8"/>
  <c r="M76" i="8" s="1"/>
  <c r="M81" i="8"/>
  <c r="N65" i="8"/>
  <c r="N75" i="8" s="1"/>
  <c r="N68" i="8"/>
  <c r="N76" i="8" s="1"/>
  <c r="N81" i="8"/>
  <c r="O65" i="8"/>
  <c r="O75" i="8"/>
  <c r="O68" i="8"/>
  <c r="O76" i="8"/>
  <c r="O81" i="8"/>
  <c r="P65" i="8"/>
  <c r="P75" i="8" s="1"/>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B72" i="8"/>
  <c r="C72" i="8" s="1"/>
  <c r="D72" i="8" s="1"/>
  <c r="E72" i="8"/>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G66" i="8" l="1"/>
  <c r="H66" i="8" s="1"/>
  <c r="I66" i="8" s="1"/>
  <c r="J66" i="8" s="1"/>
  <c r="K66" i="8" s="1"/>
  <c r="L66" i="8" s="1"/>
  <c r="M66" i="8" s="1"/>
  <c r="N66" i="8" s="1"/>
  <c r="O66" i="8" s="1"/>
  <c r="P66" i="8" s="1"/>
  <c r="Q66" i="8" s="1"/>
  <c r="R66" i="8" s="1"/>
  <c r="S66" i="8" s="1"/>
  <c r="T66" i="8" s="1"/>
  <c r="U66" i="8" s="1"/>
  <c r="V66" i="8" s="1"/>
  <c r="W66" i="8" s="1"/>
  <c r="C79" i="8"/>
  <c r="B58" i="8"/>
  <c r="D59" i="8"/>
  <c r="D79" i="8"/>
  <c r="C61" i="8"/>
  <c r="B60" i="8"/>
  <c r="E47" i="8"/>
  <c r="D61" i="8"/>
  <c r="C60" i="8"/>
  <c r="C58" i="8" s="1"/>
  <c r="C78" i="8" l="1"/>
  <c r="C64" i="8"/>
  <c r="C67" i="8" s="1"/>
  <c r="B64" i="8"/>
  <c r="B67" i="8" s="1"/>
  <c r="B78" i="8"/>
  <c r="E61" i="8"/>
  <c r="F47" i="8"/>
  <c r="E62" i="8"/>
  <c r="E59" i="8"/>
  <c r="E60" i="8"/>
  <c r="E48" i="8"/>
  <c r="E57" i="8" s="1"/>
  <c r="D58" i="8"/>
  <c r="E58" i="8" l="1"/>
  <c r="E64" i="8"/>
  <c r="E67" i="8" s="1"/>
  <c r="E79" i="8"/>
  <c r="E78" i="8"/>
  <c r="F62" i="8"/>
  <c r="F48" i="8"/>
  <c r="F57" i="8" s="1"/>
  <c r="F59" i="8"/>
  <c r="F60" i="8"/>
  <c r="F61" i="8"/>
  <c r="G47" i="8"/>
  <c r="B74" i="8"/>
  <c r="B69" i="8"/>
  <c r="C74" i="8"/>
  <c r="C69" i="8"/>
  <c r="D78" i="8"/>
  <c r="D64" i="8"/>
  <c r="D67" i="8" s="1"/>
  <c r="B70" i="8" l="1"/>
  <c r="G59" i="8"/>
  <c r="G60" i="8"/>
  <c r="G48" i="8"/>
  <c r="G57" i="8" s="1"/>
  <c r="G61" i="8"/>
  <c r="H47" i="8"/>
  <c r="G62" i="8"/>
  <c r="D74" i="8"/>
  <c r="D69" i="8"/>
  <c r="F58" i="8"/>
  <c r="C70" i="8"/>
  <c r="C71" i="8"/>
  <c r="F79" i="8"/>
  <c r="F64" i="8"/>
  <c r="F67" i="8" s="1"/>
  <c r="F78" i="8"/>
  <c r="E74" i="8"/>
  <c r="E69" i="8"/>
  <c r="B77" i="8" l="1"/>
  <c r="B82" i="8" s="1"/>
  <c r="C77" i="8"/>
  <c r="C82" i="8" s="1"/>
  <c r="C85" i="8" s="1"/>
  <c r="G79" i="8"/>
  <c r="G64" i="8"/>
  <c r="G67" i="8" s="1"/>
  <c r="F74" i="8"/>
  <c r="F69" i="8"/>
  <c r="H60" i="8"/>
  <c r="H61" i="8"/>
  <c r="I47" i="8"/>
  <c r="H62" i="8"/>
  <c r="H48" i="8"/>
  <c r="H57" i="8" s="1"/>
  <c r="H59" i="8"/>
  <c r="H58" i="8" s="1"/>
  <c r="G58" i="8"/>
  <c r="G78" i="8" s="1"/>
  <c r="E70" i="8"/>
  <c r="E71" i="8"/>
  <c r="D70" i="8"/>
  <c r="D71" i="8"/>
  <c r="B71" i="8"/>
  <c r="D77" i="8" l="1"/>
  <c r="D82" i="8" s="1"/>
  <c r="D85" i="8" s="1"/>
  <c r="E77" i="8"/>
  <c r="E82" i="8" s="1"/>
  <c r="E85" i="8" s="1"/>
  <c r="H64" i="8"/>
  <c r="H67" i="8" s="1"/>
  <c r="H79" i="8"/>
  <c r="H78" i="8"/>
  <c r="B83" i="8"/>
  <c r="C83" i="8"/>
  <c r="C88" i="8" s="1"/>
  <c r="B87" i="8"/>
  <c r="C87" i="8"/>
  <c r="G74" i="8"/>
  <c r="G69" i="8"/>
  <c r="I61" i="8"/>
  <c r="J47" i="8"/>
  <c r="I62" i="8"/>
  <c r="I59" i="8"/>
  <c r="I60" i="8"/>
  <c r="I48" i="8"/>
  <c r="I57" i="8" s="1"/>
  <c r="F70" i="8"/>
  <c r="F71" i="8"/>
  <c r="F77" i="8" l="1"/>
  <c r="F82" i="8" s="1"/>
  <c r="F85" i="8" s="1"/>
  <c r="E87" i="8"/>
  <c r="D87" i="8"/>
  <c r="E83" i="8"/>
  <c r="E88" i="8" s="1"/>
  <c r="D83" i="8"/>
  <c r="D88" i="8" s="1"/>
  <c r="F83" i="8"/>
  <c r="H74" i="8"/>
  <c r="H69" i="8"/>
  <c r="J62" i="8"/>
  <c r="J48" i="8"/>
  <c r="J57" i="8" s="1"/>
  <c r="J59" i="8"/>
  <c r="J60" i="8"/>
  <c r="J61" i="8"/>
  <c r="K47" i="8"/>
  <c r="G70" i="8"/>
  <c r="G77" i="8" s="1"/>
  <c r="G82" i="8" s="1"/>
  <c r="I58" i="8"/>
  <c r="F87" i="8"/>
  <c r="B88" i="8"/>
  <c r="B85" i="8"/>
  <c r="B86" i="8" s="1"/>
  <c r="I64" i="8"/>
  <c r="I67" i="8" s="1"/>
  <c r="I79" i="8"/>
  <c r="I78" i="8"/>
  <c r="F88" i="8" l="1"/>
  <c r="G71" i="8"/>
  <c r="G85" i="8"/>
  <c r="G83" i="8"/>
  <c r="G88" i="8" s="1"/>
  <c r="G87" i="8"/>
  <c r="K59" i="8"/>
  <c r="K60" i="8"/>
  <c r="K48" i="8"/>
  <c r="K57" i="8" s="1"/>
  <c r="K61" i="8"/>
  <c r="L47" i="8"/>
  <c r="K62" i="8"/>
  <c r="J79" i="8"/>
  <c r="H70" i="8"/>
  <c r="I74" i="8"/>
  <c r="I69" i="8"/>
  <c r="C86" i="8"/>
  <c r="B89" i="8" s="1"/>
  <c r="J58" i="8"/>
  <c r="J78" i="8" s="1"/>
  <c r="J64" i="8" l="1"/>
  <c r="J67" i="8" s="1"/>
  <c r="J74" i="8"/>
  <c r="J69" i="8"/>
  <c r="H77" i="8"/>
  <c r="H82" i="8" s="1"/>
  <c r="C89" i="8"/>
  <c r="D86" i="8"/>
  <c r="H71" i="8"/>
  <c r="K79" i="8"/>
  <c r="I70" i="8"/>
  <c r="L60" i="8"/>
  <c r="L61" i="8"/>
  <c r="M47" i="8"/>
  <c r="L62" i="8"/>
  <c r="L48" i="8"/>
  <c r="L57" i="8" s="1"/>
  <c r="L59" i="8"/>
  <c r="K58" i="8"/>
  <c r="K78" i="8" s="1"/>
  <c r="L58" i="8" l="1"/>
  <c r="J70" i="8"/>
  <c r="J71" i="8"/>
  <c r="M61" i="8"/>
  <c r="N47" i="8"/>
  <c r="M62" i="8"/>
  <c r="M59" i="8"/>
  <c r="M60" i="8"/>
  <c r="M48" i="8"/>
  <c r="M57" i="8" s="1"/>
  <c r="I77" i="8"/>
  <c r="I82" i="8" s="1"/>
  <c r="I85" i="8" s="1"/>
  <c r="K64" i="8"/>
  <c r="K67" i="8" s="1"/>
  <c r="L64" i="8"/>
  <c r="L67" i="8" s="1"/>
  <c r="L79" i="8"/>
  <c r="L78" i="8"/>
  <c r="H85" i="8"/>
  <c r="H87" i="8"/>
  <c r="H83" i="8"/>
  <c r="H88" i="8" s="1"/>
  <c r="I71" i="8"/>
  <c r="D89" i="8"/>
  <c r="E86" i="8"/>
  <c r="I87" i="8" l="1"/>
  <c r="I83" i="8"/>
  <c r="M79" i="8"/>
  <c r="N62" i="8"/>
  <c r="N48" i="8"/>
  <c r="N57" i="8" s="1"/>
  <c r="N59" i="8"/>
  <c r="N60" i="8"/>
  <c r="N61" i="8"/>
  <c r="O47" i="8"/>
  <c r="I88" i="8"/>
  <c r="L74" i="8"/>
  <c r="L69" i="8"/>
  <c r="K74" i="8"/>
  <c r="K69" i="8"/>
  <c r="M58" i="8"/>
  <c r="M64" i="8" s="1"/>
  <c r="M67" i="8" s="1"/>
  <c r="E89" i="8"/>
  <c r="F86" i="8"/>
  <c r="J77" i="8"/>
  <c r="J82" i="8" s="1"/>
  <c r="J83" i="8" s="1"/>
  <c r="J88" i="8" s="1"/>
  <c r="M78" i="8" l="1"/>
  <c r="M74" i="8"/>
  <c r="M69" i="8"/>
  <c r="N58" i="8"/>
  <c r="N64" i="8" s="1"/>
  <c r="N67" i="8" s="1"/>
  <c r="J85" i="8"/>
  <c r="J87" i="8"/>
  <c r="O59" i="8"/>
  <c r="O60" i="8"/>
  <c r="O48" i="8"/>
  <c r="O57" i="8" s="1"/>
  <c r="O61" i="8"/>
  <c r="P47" i="8"/>
  <c r="O62" i="8"/>
  <c r="N79" i="8"/>
  <c r="N78" i="8"/>
  <c r="F89" i="8"/>
  <c r="G86" i="8"/>
  <c r="K70" i="8"/>
  <c r="K71" i="8"/>
  <c r="L70" i="8"/>
  <c r="L71" i="8"/>
  <c r="O58" i="8" l="1"/>
  <c r="P60" i="8"/>
  <c r="P61" i="8"/>
  <c r="Q47" i="8"/>
  <c r="P62" i="8"/>
  <c r="P59" i="8"/>
  <c r="P48" i="8"/>
  <c r="P57" i="8" s="1"/>
  <c r="N74" i="8"/>
  <c r="N69" i="8"/>
  <c r="G89" i="8"/>
  <c r="H86" i="8"/>
  <c r="O79" i="8"/>
  <c r="O64" i="8"/>
  <c r="O67" i="8" s="1"/>
  <c r="O78" i="8"/>
  <c r="M70" i="8"/>
  <c r="M71" i="8"/>
  <c r="K77" i="8"/>
  <c r="K82" i="8" s="1"/>
  <c r="N70" i="8" l="1"/>
  <c r="N71" i="8"/>
  <c r="H89" i="8"/>
  <c r="I86" i="8"/>
  <c r="Q61" i="8"/>
  <c r="R47" i="8"/>
  <c r="Q62" i="8"/>
  <c r="Q59" i="8"/>
  <c r="Q60" i="8"/>
  <c r="Q48" i="8"/>
  <c r="Q57" i="8" s="1"/>
  <c r="L77" i="8"/>
  <c r="L82" i="8" s="1"/>
  <c r="P79" i="8"/>
  <c r="K85" i="8"/>
  <c r="K87" i="8"/>
  <c r="K83" i="8"/>
  <c r="K88" i="8" s="1"/>
  <c r="O74" i="8"/>
  <c r="O69" i="8"/>
  <c r="P58" i="8"/>
  <c r="P64" i="8" s="1"/>
  <c r="P67" i="8" s="1"/>
  <c r="M77" i="8" l="1"/>
  <c r="M82" i="8" s="1"/>
  <c r="P69" i="8"/>
  <c r="P74" i="8"/>
  <c r="P78" i="8"/>
  <c r="Q79" i="8"/>
  <c r="R62" i="8"/>
  <c r="R59" i="8"/>
  <c r="R60" i="8"/>
  <c r="R61" i="8"/>
  <c r="R48" i="8"/>
  <c r="R57" i="8" s="1"/>
  <c r="S47" i="8"/>
  <c r="O70" i="8"/>
  <c r="O71" i="8" s="1"/>
  <c r="M85" i="8"/>
  <c r="M83" i="8"/>
  <c r="Q58" i="8"/>
  <c r="Q78" i="8" s="1"/>
  <c r="M87" i="8"/>
  <c r="L85" i="8"/>
  <c r="L87" i="8"/>
  <c r="L83" i="8"/>
  <c r="L88" i="8" s="1"/>
  <c r="I89" i="8"/>
  <c r="J86" i="8"/>
  <c r="J89" i="8" s="1"/>
  <c r="N77" i="8"/>
  <c r="N82" i="8" s="1"/>
  <c r="R58" i="8" l="1"/>
  <c r="B26" i="8" s="1"/>
  <c r="K86" i="8"/>
  <c r="K89" i="8" s="1"/>
  <c r="M88" i="8"/>
  <c r="S62" i="8"/>
  <c r="S59" i="8"/>
  <c r="S60" i="8"/>
  <c r="T47" i="8"/>
  <c r="S48" i="8"/>
  <c r="S57" i="8" s="1"/>
  <c r="S61" i="8"/>
  <c r="M86" i="8"/>
  <c r="M89" i="8" s="1"/>
  <c r="R79" i="8"/>
  <c r="R78" i="8"/>
  <c r="R64" i="8"/>
  <c r="R67" i="8" s="1"/>
  <c r="B32" i="8"/>
  <c r="Q64" i="8"/>
  <c r="Q67" i="8" s="1"/>
  <c r="N85" i="8"/>
  <c r="N83" i="8"/>
  <c r="N88" i="8" s="1"/>
  <c r="N87" i="8"/>
  <c r="L86" i="8"/>
  <c r="L89" i="8" s="1"/>
  <c r="O77" i="8"/>
  <c r="O82" i="8" s="1"/>
  <c r="B29" i="8"/>
  <c r="P70" i="8"/>
  <c r="P77" i="8" s="1"/>
  <c r="P82" i="8" s="1"/>
  <c r="P85" i="8" l="1"/>
  <c r="P87" i="8"/>
  <c r="P83" i="8"/>
  <c r="O85" i="8"/>
  <c r="O83" i="8"/>
  <c r="O88" i="8" s="1"/>
  <c r="O87" i="8"/>
  <c r="N86" i="8"/>
  <c r="N89" i="8" s="1"/>
  <c r="R74" i="8"/>
  <c r="R69" i="8"/>
  <c r="S58" i="8"/>
  <c r="S64" i="8" s="1"/>
  <c r="S67" i="8" s="1"/>
  <c r="P71" i="8"/>
  <c r="S79" i="8"/>
  <c r="Q74" i="8"/>
  <c r="Q69" i="8"/>
  <c r="T62" i="8"/>
  <c r="T59" i="8"/>
  <c r="T60" i="8"/>
  <c r="U47" i="8"/>
  <c r="T48" i="8"/>
  <c r="T57" i="8" s="1"/>
  <c r="T61" i="8"/>
  <c r="P88" i="8" l="1"/>
  <c r="S78" i="8"/>
  <c r="S74" i="8"/>
  <c r="S69" i="8"/>
  <c r="U62" i="8"/>
  <c r="U59" i="8"/>
  <c r="U60" i="8"/>
  <c r="V47" i="8"/>
  <c r="U48" i="8"/>
  <c r="U57" i="8" s="1"/>
  <c r="U61" i="8"/>
  <c r="Q70" i="8"/>
  <c r="Q77" i="8" s="1"/>
  <c r="Q82" i="8" s="1"/>
  <c r="O86" i="8"/>
  <c r="O89" i="8" s="1"/>
  <c r="T58" i="8"/>
  <c r="T78" i="8"/>
  <c r="T79" i="8"/>
  <c r="T64" i="8"/>
  <c r="T67" i="8" s="1"/>
  <c r="R70" i="8"/>
  <c r="P86" i="8" l="1"/>
  <c r="P89" i="8" s="1"/>
  <c r="R77" i="8"/>
  <c r="R82" i="8" s="1"/>
  <c r="R85" i="8" s="1"/>
  <c r="R83" i="8"/>
  <c r="Q85" i="8"/>
  <c r="Q86" i="8" s="1"/>
  <c r="Q89" i="8" s="1"/>
  <c r="Q83" i="8"/>
  <c r="Q88" i="8" s="1"/>
  <c r="Q87" i="8"/>
  <c r="U58" i="8"/>
  <c r="U78" i="8" s="1"/>
  <c r="U79" i="8"/>
  <c r="U64" i="8"/>
  <c r="U67" i="8" s="1"/>
  <c r="R71" i="8"/>
  <c r="V62" i="8"/>
  <c r="V59" i="8"/>
  <c r="V60" i="8"/>
  <c r="W47" i="8"/>
  <c r="V48" i="8"/>
  <c r="V57" i="8" s="1"/>
  <c r="V61" i="8"/>
  <c r="S70" i="8"/>
  <c r="S77" i="8" s="1"/>
  <c r="S82" i="8" s="1"/>
  <c r="T74" i="8"/>
  <c r="T69" i="8"/>
  <c r="Q71" i="8"/>
  <c r="R88" i="8" l="1"/>
  <c r="R87" i="8"/>
  <c r="S85" i="8"/>
  <c r="S87" i="8"/>
  <c r="S83" i="8"/>
  <c r="S88" i="8" s="1"/>
  <c r="V79" i="8"/>
  <c r="S71" i="8"/>
  <c r="W62" i="8"/>
  <c r="W59" i="8"/>
  <c r="W60" i="8"/>
  <c r="W48" i="8"/>
  <c r="W57" i="8" s="1"/>
  <c r="W61" i="8"/>
  <c r="U74" i="8"/>
  <c r="U69" i="8"/>
  <c r="T70" i="8"/>
  <c r="T77" i="8" s="1"/>
  <c r="T82" i="8" s="1"/>
  <c r="V58" i="8"/>
  <c r="V78" i="8" s="1"/>
  <c r="R86" i="8"/>
  <c r="W58" i="8" l="1"/>
  <c r="T71" i="8"/>
  <c r="W79" i="8"/>
  <c r="W64" i="8"/>
  <c r="W67" i="8" s="1"/>
  <c r="W78" i="8"/>
  <c r="T85" i="8"/>
  <c r="T87" i="8"/>
  <c r="T83" i="8"/>
  <c r="T88" i="8" s="1"/>
  <c r="G28" i="8"/>
  <c r="R89" i="8"/>
  <c r="U70" i="8"/>
  <c r="U77" i="8" s="1"/>
  <c r="U82" i="8" s="1"/>
  <c r="V64" i="8"/>
  <c r="V67" i="8" s="1"/>
  <c r="S86" i="8"/>
  <c r="S89" i="8" s="1"/>
  <c r="U71" i="8" l="1"/>
  <c r="U85" i="8"/>
  <c r="U83" i="8"/>
  <c r="U88" i="8" s="1"/>
  <c r="U87" i="8"/>
  <c r="T86" i="8"/>
  <c r="T89" i="8" s="1"/>
  <c r="V74" i="8"/>
  <c r="V69" i="8"/>
  <c r="W74" i="8"/>
  <c r="W69" i="8"/>
  <c r="W70" i="8" l="1"/>
  <c r="W71" i="8" s="1"/>
  <c r="V70" i="8"/>
  <c r="V77" i="8" s="1"/>
  <c r="V82" i="8"/>
  <c r="U86" i="8"/>
  <c r="U89" i="8" s="1"/>
  <c r="V71" i="8" l="1"/>
  <c r="V85" i="8"/>
  <c r="V86" i="8" s="1"/>
  <c r="V89" i="8" s="1"/>
  <c r="V87" i="8"/>
  <c r="V83" i="8"/>
  <c r="V88" i="8" s="1"/>
  <c r="W77" i="8"/>
  <c r="W82" i="8" s="1"/>
  <c r="W85" i="8" l="1"/>
  <c r="W86" i="8" s="1"/>
  <c r="W89" i="8" s="1"/>
  <c r="G27" i="8" s="1"/>
  <c r="W83" i="8"/>
  <c r="W88" i="8" s="1"/>
  <c r="G26" i="8" s="1"/>
  <c r="W87" i="8"/>
</calcChain>
</file>

<file path=xl/sharedStrings.xml><?xml version="1.0" encoding="utf-8"?>
<sst xmlns="http://schemas.openxmlformats.org/spreadsheetml/2006/main" count="1110" uniqueCount="551">
  <si>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</si>
  <si>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</si>
  <si>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</si>
  <si>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</si>
  <si>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</si>
  <si>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</si>
  <si>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J_РП-01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</si>
  <si>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</si>
  <si>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</si>
  <si>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</si>
  <si>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</si>
  <si>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</si>
  <si>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</si>
  <si>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</si>
  <si>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</si>
  <si>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</si>
  <si>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</si>
  <si>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</si>
  <si>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</si>
  <si>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</si>
  <si>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</si>
  <si>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</si>
  <si>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</si>
  <si>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</si>
  <si>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</si>
  <si>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</si>
  <si>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</si>
  <si>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</si>
  <si>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</si>
  <si>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</si>
  <si>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</si>
  <si>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</si>
  <si>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</si>
  <si>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</si>
  <si>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</si>
  <si>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</si>
  <si>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</si>
  <si>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</si>
  <si>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</si>
  <si>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</si>
  <si>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</si>
  <si>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</si>
  <si>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</si>
  <si>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</si>
  <si>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</si>
  <si>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</si>
  <si>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</si>
  <si>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</si>
  <si>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</si>
  <si>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</si>
  <si>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</si>
  <si>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</si>
  <si>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</si>
  <si>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</si>
  <si>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</si>
  <si>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</si>
  <si>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</si>
  <si>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</si>
  <si>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</si>
  <si>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</si>
  <si>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</si>
  <si>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</si>
  <si>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</si>
  <si>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</si>
  <si>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</si>
  <si>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</si>
  <si>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</si>
  <si>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</si>
  <si>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</si>
  <si>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</si>
  <si>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</si>
  <si>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</si>
  <si>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</si>
  <si>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</si>
  <si>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</si>
  <si>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</si>
  <si>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</si>
  <si>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</si>
  <si>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</si>
  <si>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</si>
  <si>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</si>
  <si>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</si>
  <si>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</si>
  <si>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</si>
  <si>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</si>
  <si>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</si>
  <si>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</si>
  <si>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</si>
  <si>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</si>
  <si>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</si>
  <si>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</si>
  <si>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</si>
  <si>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</si>
  <si>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</si>
  <si>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</si>
  <si>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</si>
  <si>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</si>
  <si>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</si>
  <si>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</si>
  <si>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</si>
  <si>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</si>
  <si>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</si>
  <si>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</si>
  <si>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</si>
  <si>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</si>
  <si>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</si>
  <si>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</si>
  <si>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</si>
  <si>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</si>
  <si>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</si>
  <si>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</si>
  <si>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</si>
  <si>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</si>
  <si>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</si>
  <si>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</si>
  <si>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</si>
  <si>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</si>
  <si>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</si>
  <si>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</si>
  <si>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</si>
  <si>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</si>
  <si>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</si>
  <si>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</si>
  <si>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</si>
  <si>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</si>
  <si>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</si>
  <si>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</si>
  <si>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</si>
  <si>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</si>
  <si>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</si>
  <si>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</si>
  <si>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</si>
  <si>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</si>
  <si>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</si>
  <si>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</si>
  <si>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</si>
  <si>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</si>
  <si>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</si>
  <si>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</si>
  <si>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</si>
  <si>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</si>
  <si>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</si>
  <si>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</si>
  <si>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</si>
  <si>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</si>
  <si>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</si>
  <si>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</si>
  <si>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</si>
  <si>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</si>
  <si>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</si>
  <si>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</si>
  <si>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</si>
  <si>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</si>
  <si>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</si>
  <si>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</si>
  <si>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</si>
  <si>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</si>
  <si>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</si>
  <si>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</si>
  <si>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</si>
  <si>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</si>
  <si>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</si>
  <si>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</si>
  <si>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</si>
  <si>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</si>
  <si>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</si>
  <si>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</si>
  <si>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</si>
  <si>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</si>
  <si>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</si>
  <si>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</si>
  <si>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</si>
  <si>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</si>
  <si>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</si>
  <si>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</si>
  <si>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</si>
  <si>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</si>
  <si>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</si>
  <si>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</si>
  <si>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</si>
  <si>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</si>
  <si>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</si>
  <si>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</si>
  <si>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</si>
  <si>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</si>
  <si>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</si>
  <si>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</si>
  <si>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</si>
  <si>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</si>
  <si>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</si>
  <si>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</si>
  <si>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</si>
  <si>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</si>
  <si>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</si>
  <si>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</si>
  <si>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</si>
  <si>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</si>
  <si>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</si>
  <si>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</si>
  <si>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</si>
  <si>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</si>
  <si>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</si>
  <si>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</si>
  <si>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</si>
  <si>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</si>
  <si>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</si>
  <si>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</si>
  <si>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</si>
  <si>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</si>
  <si>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</si>
  <si>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</si>
  <si>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</si>
  <si>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</si>
  <si>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</si>
  <si>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</si>
  <si>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</si>
  <si>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</si>
  <si>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</si>
  <si>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</si>
  <si>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</si>
  <si>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</si>
  <si>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</si>
  <si>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</si>
  <si>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</si>
  <si>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</si>
  <si>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</si>
  <si>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</si>
  <si>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</si>
  <si>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</si>
  <si>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</si>
  <si>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</si>
  <si>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</si>
  <si>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</si>
  <si>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</si>
  <si>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</si>
  <si>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</si>
  <si>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</si>
  <si>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</si>
  <si>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</si>
  <si>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</si>
  <si>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</si>
  <si>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</si>
  <si>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</si>
  <si>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</si>
  <si>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</si>
  <si>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</si>
  <si>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</si>
  <si>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</si>
  <si>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</si>
  <si>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</si>
  <si>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</si>
  <si>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</si>
  <si>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</si>
  <si>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</si>
  <si>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</si>
  <si>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</si>
  <si>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</si>
  <si>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</si>
  <si>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</si>
  <si>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</si>
  <si>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</si>
  <si>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</si>
  <si>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</si>
  <si>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</si>
  <si>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</si>
  <si>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</si>
  <si>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</si>
  <si>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</si>
  <si>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</si>
  <si>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</si>
  <si>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</si>
  <si>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</si>
  <si>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</si>
  <si>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</si>
  <si>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</si>
  <si>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</si>
  <si>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</si>
  <si>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</si>
  <si>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</si>
  <si>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</si>
  <si>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</si>
  <si>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</si>
  <si>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</si>
  <si>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</si>
  <si>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</si>
  <si>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</si>
  <si>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</si>
  <si>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</si>
  <si>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</si>
  <si>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</si>
  <si>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</si>
  <si>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</si>
  <si>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</si>
  <si>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</si>
  <si>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</si>
  <si>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</si>
  <si>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</si>
  <si>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</si>
  <si>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</si>
  <si>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</si>
  <si>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</si>
  <si>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</si>
  <si>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</si>
  <si>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</si>
  <si>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</si>
  <si>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</si>
  <si>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</si>
  <si>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</si>
  <si>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</si>
  <si>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</si>
  <si>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</si>
  <si>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</si>
  <si>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</si>
  <si>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</si>
  <si>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</si>
  <si>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</si>
  <si>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</si>
  <si>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</si>
  <si>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</si>
  <si>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</si>
  <si>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</si>
  <si>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</si>
  <si>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</si>
  <si>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</si>
  <si>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</si>
  <si>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</si>
  <si>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</si>
  <si>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</si>
  <si>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</si>
  <si>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</si>
  <si>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</si>
  <si>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</si>
  <si>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</si>
  <si>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</si>
  <si>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</si>
  <si>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</si>
  <si>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</si>
  <si>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</si>
  <si>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</si>
  <si>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</si>
  <si>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</si>
  <si>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</si>
  <si>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</si>
  <si>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</si>
  <si>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</si>
  <si>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</si>
  <si>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</si>
  <si>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</si>
  <si>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</si>
  <si>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</si>
  <si>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</si>
  <si>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</si>
  <si>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</si>
  <si>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</si>
  <si>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</si>
  <si>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</si>
  <si>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</si>
  <si>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</si>
  <si>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</si>
  <si>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</si>
  <si>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</si>
  <si>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</si>
  <si>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</si>
  <si>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</si>
  <si>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</si>
  <si>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</si>
  <si>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</si>
  <si>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</si>
  <si>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</si>
  <si>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</si>
  <si>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</si>
  <si>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</si>
  <si>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</si>
  <si>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</si>
  <si>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</si>
  <si>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</si>
  <si>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</si>
  <si>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</si>
  <si>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</si>
  <si>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</si>
  <si>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</si>
  <si>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</si>
  <si>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</si>
  <si>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</si>
  <si>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</si>
  <si>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</si>
  <si>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</si>
  <si>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</si>
  <si>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</si>
  <si>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</si>
  <si>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</si>
  <si>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</si>
  <si>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</si>
  <si>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</si>
  <si>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</si>
  <si>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</si>
  <si>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</si>
  <si>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</si>
  <si>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</si>
  <si>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</si>
  <si>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</si>
  <si>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</si>
  <si>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</si>
  <si>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</si>
  <si>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</si>
  <si>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</si>
  <si>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</si>
  <si>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</si>
  <si>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</si>
  <si>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</si>
  <si>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</si>
  <si>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</si>
  <si>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</si>
  <si>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</si>
  <si>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</si>
  <si>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</si>
  <si>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</si>
  <si>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</si>
  <si>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</si>
  <si>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</si>
  <si>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</si>
  <si>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</si>
  <si>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</si>
  <si>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</si>
  <si>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</si>
  <si>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</si>
  <si>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</si>
  <si>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</si>
  <si>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</si>
  <si>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</si>
  <si>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</si>
  <si>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</si>
  <si>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</si>
  <si>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</si>
  <si>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</si>
  <si>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</si>
  <si>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</si>
  <si>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</si>
  <si>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</si>
  <si>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</si>
  <si>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</si>
  <si>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</si>
  <si>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</si>
  <si>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</si>
  <si>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</si>
  <si>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</si>
  <si>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</si>
  <si>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</si>
  <si>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</si>
  <si>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</si>
  <si>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</si>
  <si>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</si>
  <si>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</si>
  <si>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</si>
  <si>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</si>
  <si>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</si>
  <si>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</si>
  <si>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</si>
  <si>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</si>
  <si>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</si>
  <si>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</si>
  <si>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</si>
  <si>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</si>
  <si>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</si>
  <si>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</si>
  <si>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</si>
  <si>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</si>
  <si>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</si>
  <si>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</si>
  <si>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</si>
  <si>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</si>
  <si>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</si>
  <si>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</si>
  <si>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</si>
  <si>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</si>
  <si>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</si>
  <si>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</si>
  <si>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</si>
  <si>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</si>
  <si>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</si>
  <si>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</si>
  <si>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</si>
  <si>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</si>
  <si>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</si>
  <si>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</si>
  <si>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</si>
  <si>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</si>
  <si>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</si>
  <si>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</si>
  <si>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</si>
  <si>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</si>
  <si>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</si>
  <si>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</si>
  <si>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</si>
  <si>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</si>
  <si>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</si>
  <si>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</si>
  <si>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</si>
  <si>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</si>
  <si>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</si>
  <si>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</si>
  <si>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</si>
  <si>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</si>
  <si>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</si>
  <si>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</si>
  <si>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</si>
  <si>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</si>
  <si>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</si>
  <si>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</si>
  <si>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</si>
  <si>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</si>
  <si>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</si>
  <si>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</si>
  <si>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</si>
  <si>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</si>
  <si>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</si>
  <si>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</si>
  <si>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</si>
  <si>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</si>
  <si>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</si>
  <si>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</si>
  <si>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</si>
  <si>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</si>
  <si>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Реконструкция</t>
  </si>
  <si>
    <t>закупка не проведена</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</si>
  <si>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</si>
  <si>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Пермский край, Чернушинский городской округ</t>
  </si>
  <si>
    <t xml:space="preserve">МВ×А-0;т.у.-0; км ЛЭП-0; шт-11;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</si>
  <si>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</si>
  <si>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</si>
  <si>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</si>
  <si>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</si>
  <si>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</si>
  <si>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</si>
  <si>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</si>
  <si>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</si>
  <si>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</si>
  <si>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</si>
  <si>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</si>
  <si>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</si>
  <si>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</si>
  <si>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</si>
  <si>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</si>
  <si>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</si>
  <si>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</si>
  <si>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 Замена оборудованиясо сроком эксплуатации более 50 лет РУ-10 кВ имеющего полный физический износ, не соответствующего действующим значениям токам КЗ, действующий ПУЭ, ПТЭ, обеспечение взрыво-пожароопасности объекта, повышение безопасности персонала при эксплуатации электроустановки, повышение надежности электроснабжения потребителей. Отсутствие стационарных заземляющих разъединителей (ПУЭ, п.4.2.28; СТО 70238424.10.009-2011, п. 10.1), В РУ-10 кВ РП №1 на II СШ отсутствуют блокировки нижних дверей ячеек с разъединителями (РД 34.35.512. ГОСТ 12.2.007.4-75. п. 2.4.з), разрушение элементов заземляющих устройств превышает 50% сечения (РД 53-34.0-20.525-00. п. 2.3). Выработка механического и коммутационного ресурса масляных выключателей МВ, значительный износ контактной части, отсутствие запасных частей для ремонта.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в части безопасной и надежной эксплуатации электрооборудования,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Реконструкция I секции шин РП №1 (замена ячеек с МВ на ячейки с ВВ) была осуществлена в 2009 году</t>
  </si>
  <si>
    <t>выделение этапов не предусматривается</t>
  </si>
  <si>
    <t>Акт технического осмотра</t>
  </si>
  <si>
    <t>Год раскрытия информации: 2026 год</t>
  </si>
  <si>
    <t>0,77 млн руб с НДС</t>
  </si>
  <si>
    <t>0,64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</si>
</sst>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2639296.1827690732</c:v>
                </c:pt>
                <c:pt idx="3">
                  <c:v>4451346.7877413286</c:v>
                </c:pt>
                <c:pt idx="4">
                  <c:v>6433610.1806123704</c:v>
                </c:pt>
                <c:pt idx="5">
                  <c:v>8603041.4508389402</c:v>
                </c:pt>
                <c:pt idx="6">
                  <c:v>10978308.321233239</c:v>
                </c:pt>
                <c:pt idx="7">
                  <c:v>13579966.219096113</c:v>
                </c:pt>
                <c:pt idx="8">
                  <c:v>16430651.423879491</c:v>
                </c:pt>
                <c:pt idx="9">
                  <c:v>19555294.173260126</c:v>
                </c:pt>
                <c:pt idx="10">
                  <c:v>22981353.806731846</c:v>
                </c:pt>
                <c:pt idx="11">
                  <c:v>26739078.243828349</c:v>
                </c:pt>
                <c:pt idx="12">
                  <c:v>30861790.335071832</c:v>
                </c:pt>
                <c:pt idx="13">
                  <c:v>35386203.890136108</c:v>
                </c:pt>
                <c:pt idx="14">
                  <c:v>40352772.482206777</c:v>
                </c:pt>
                <c:pt idx="15">
                  <c:v>45806074.45309107</c:v>
                </c:pt>
                <c:pt idx="16">
                  <c:v>51795237.903568469</c:v>
                </c:pt>
              </c:numCache>
            </c:numRef>
          </c:val>
          <c:smooth val="0"/>
          <c:extLst>
            <c:ext xmlns:c16="http://schemas.microsoft.com/office/drawing/2014/chart" uri="{C3380CC4-5D6E-409C-BE32-E72D297353CC}">
              <c16:uniqueId val="{00000000-7165-4452-94C8-DEE0EAA33FE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1470726.4848622703</c:v>
                </c:pt>
                <c:pt idx="3">
                  <c:v>1419101.4213895027</c:v>
                </c:pt>
                <c:pt idx="4">
                  <c:v>1373807.9661064111</c:v>
                </c:pt>
                <c:pt idx="5">
                  <c:v>1330552.826443214</c:v>
                </c:pt>
                <c:pt idx="6">
                  <c:v>1289199.6945568207</c:v>
                </c:pt>
                <c:pt idx="7">
                  <c:v>1249624.4903862958</c:v>
                </c:pt>
                <c:pt idx="8">
                  <c:v>1211714.0882628253</c:v>
                </c:pt>
                <c:pt idx="9">
                  <c:v>1175365.1845384499</c:v>
                </c:pt>
                <c:pt idx="10">
                  <c:v>1140483.2902468171</c:v>
                </c:pt>
                <c:pt idx="11">
                  <c:v>1106981.8346374333</c:v>
                </c:pt>
                <c:pt idx="12">
                  <c:v>1074781.3670433825</c:v>
                </c:pt>
                <c:pt idx="13">
                  <c:v>1043808.8459752819</c:v>
                </c:pt>
                <c:pt idx="14">
                  <c:v>1013997.0056027538</c:v>
                </c:pt>
                <c:pt idx="15">
                  <c:v>985283.79090769193</c:v>
                </c:pt>
                <c:pt idx="16">
                  <c:v>957611.85378789436</c:v>
                </c:pt>
              </c:numCache>
            </c:numRef>
          </c:val>
          <c:smooth val="0"/>
          <c:extLst>
            <c:ext xmlns:c16="http://schemas.microsoft.com/office/drawing/2014/chart" uri="{C3380CC4-5D6E-409C-BE32-E72D297353CC}">
              <c16:uniqueId val="{00000001-7165-4452-94C8-DEE0EAA33FE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525</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536</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537</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538</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539</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540</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541</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543</v>
      </c>
    </row>
    <row r="42" spans="1:24" ht="47.25" x14ac:dyDescent="0.25">
      <c r="A42" s="18" t="s">
        <v>49</v>
      </c>
      <c r="B42" s="24" t="s">
        <v>50</v>
      </c>
      <c r="C42" s="17" t="s">
        <v>543</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544</v>
      </c>
    </row>
    <row r="47" spans="1:24" ht="18.75" customHeight="1" x14ac:dyDescent="0.25">
      <c r="A47" s="21"/>
      <c r="B47" s="22"/>
      <c r="C47" s="23"/>
    </row>
    <row r="48" spans="1:24" ht="31.5" x14ac:dyDescent="0.25">
      <c r="A48" s="18" t="s">
        <v>59</v>
      </c>
      <c r="B48" s="24" t="s">
        <v>60</v>
      </c>
      <c r="C48" s="25" t="s">
        <v>549</v>
      </c>
    </row>
    <row r="49" spans="1:3" ht="31.5" x14ac:dyDescent="0.25">
      <c r="A49" s="18" t="s">
        <v>61</v>
      </c>
      <c r="B49" s="24" t="s">
        <v>62</v>
      </c>
      <c r="C49" s="25"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J_РП-01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16.0895574</v>
      </c>
      <c r="E24" s="196">
        <v>16.0895574</v>
      </c>
      <c r="F24" s="197">
        <v>16.0895574</v>
      </c>
      <c r="G24" s="196">
        <v>0</v>
      </c>
      <c r="H24" s="196">
        <v>0</v>
      </c>
      <c r="I24" s="196">
        <v>0</v>
      </c>
      <c r="J24" s="196">
        <v>16.0895574</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16.0895574</v>
      </c>
      <c r="E27" s="26">
        <v>16.0895574</v>
      </c>
      <c r="F27" s="203">
        <v>16.0895574</v>
      </c>
      <c r="G27" s="26">
        <v>0</v>
      </c>
      <c r="H27" s="26">
        <v>0</v>
      </c>
      <c r="I27" s="26">
        <v>0</v>
      </c>
      <c r="J27" s="26">
        <v>16.0895574</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13.4079645</v>
      </c>
      <c r="E30" s="200">
        <v>13.4079645</v>
      </c>
      <c r="F30" s="200">
        <v>13.4079645</v>
      </c>
      <c r="G30" s="200">
        <v>0</v>
      </c>
      <c r="H30" s="200">
        <v>0</v>
      </c>
      <c r="I30" s="200">
        <v>0</v>
      </c>
      <c r="J30" s="200">
        <v>13.4079645</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1.34079645</v>
      </c>
      <c r="E31" s="26">
        <v>1.34079645</v>
      </c>
      <c r="F31" s="26">
        <v>1.34079645</v>
      </c>
      <c r="G31" s="200">
        <v>0</v>
      </c>
      <c r="H31" s="26">
        <v>0</v>
      </c>
      <c r="I31" s="26">
        <v>0</v>
      </c>
      <c r="J31" s="200">
        <v>1.34079645</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3.3519911250000001</v>
      </c>
      <c r="E32" s="26">
        <v>3.3519911250000001</v>
      </c>
      <c r="F32" s="26">
        <v>3.3519911250000001</v>
      </c>
      <c r="G32" s="200">
        <v>0</v>
      </c>
      <c r="H32" s="26">
        <v>0</v>
      </c>
      <c r="I32" s="26">
        <v>0</v>
      </c>
      <c r="J32" s="200">
        <v>3.3519911250000001</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8.0447787000000002</v>
      </c>
      <c r="E33" s="26">
        <v>8.0447787000000002</v>
      </c>
      <c r="F33" s="26">
        <v>8.0447787000000002</v>
      </c>
      <c r="G33" s="200">
        <v>0</v>
      </c>
      <c r="H33" s="26">
        <v>0</v>
      </c>
      <c r="I33" s="26">
        <v>0</v>
      </c>
      <c r="J33" s="200">
        <v>8.0447787000000002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0.67039822500000001</v>
      </c>
      <c r="E34" s="26">
        <v>0.67039822500000001</v>
      </c>
      <c r="F34" s="26">
        <v>0.67039822500000001</v>
      </c>
      <c r="G34" s="200">
        <v>0</v>
      </c>
      <c r="H34" s="26">
        <v>0</v>
      </c>
      <c r="I34" s="26">
        <v>0</v>
      </c>
      <c r="J34" s="200">
        <v>0.67039822500000001</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11</v>
      </c>
      <c r="E44" s="215">
        <v>11</v>
      </c>
      <c r="F44" s="215">
        <v>11</v>
      </c>
      <c r="G44" s="215">
        <v>0</v>
      </c>
      <c r="H44" s="215">
        <v>0</v>
      </c>
      <c r="I44" s="215">
        <v>0</v>
      </c>
      <c r="J44" s="215">
        <v>11</v>
      </c>
      <c r="K44" s="215">
        <v>4</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11</v>
      </c>
      <c r="E54" s="200">
        <v>11</v>
      </c>
      <c r="F54" s="200">
        <v>11</v>
      </c>
      <c r="G54" s="200">
        <v>0</v>
      </c>
      <c r="H54" s="200">
        <v>0</v>
      </c>
      <c r="I54" s="200">
        <v>0</v>
      </c>
      <c r="J54" s="200">
        <v>11</v>
      </c>
      <c r="K54" s="200">
        <v>4</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v>
      </c>
      <c r="D55" s="200">
        <v>13.4079645</v>
      </c>
      <c r="E55" s="200">
        <v>13.4079645</v>
      </c>
      <c r="F55" s="200">
        <v>13.4079645</v>
      </c>
      <c r="G55" s="200">
        <v>0</v>
      </c>
      <c r="H55" s="200">
        <v>0</v>
      </c>
      <c r="I55" s="200">
        <v>0</v>
      </c>
      <c r="J55" s="200">
        <v>13.4079645</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13.4079645</v>
      </c>
      <c r="E56" s="26">
        <v>13.4079645</v>
      </c>
      <c r="F56" s="26">
        <v>13.4079645</v>
      </c>
      <c r="G56" s="26">
        <v>0</v>
      </c>
      <c r="H56" s="26">
        <v>0</v>
      </c>
      <c r="I56" s="26">
        <v>0</v>
      </c>
      <c r="J56" s="26">
        <v>13.4079645</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11</v>
      </c>
      <c r="E63" s="26">
        <v>11</v>
      </c>
      <c r="F63" s="26">
        <v>11</v>
      </c>
      <c r="G63" s="26">
        <v>0</v>
      </c>
      <c r="H63" s="26">
        <v>0</v>
      </c>
      <c r="I63" s="26">
        <v>0</v>
      </c>
      <c r="J63" s="26">
        <v>11</v>
      </c>
      <c r="K63" s="26">
        <v>4</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v>
      </c>
      <c r="D64" s="221">
        <v>13.4079645</v>
      </c>
      <c r="E64" s="221">
        <v>13.4079645</v>
      </c>
      <c r="F64" s="221">
        <v>13.4079645</v>
      </c>
      <c r="G64" s="221">
        <v>0</v>
      </c>
      <c r="H64" s="221">
        <v>0</v>
      </c>
      <c r="I64" s="221">
        <v>0</v>
      </c>
      <c r="J64" s="221">
        <v>13.4079645</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J_РП-01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522</v>
      </c>
      <c r="C26" s="157" t="s">
        <v>523</v>
      </c>
      <c r="D26" s="157">
        <v>2025</v>
      </c>
      <c r="E26" s="157" t="s">
        <v>83</v>
      </c>
      <c r="F26" s="157" t="s">
        <v>83</v>
      </c>
      <c r="G26" s="157">
        <v>0</v>
      </c>
      <c r="H26" s="157" t="s">
        <v>83</v>
      </c>
      <c r="I26" s="157">
        <v>0</v>
      </c>
      <c r="J26" s="157" t="s">
        <v>83</v>
      </c>
      <c r="K26" s="157" t="s">
        <v>83</v>
      </c>
      <c r="L26" s="157">
        <v>0</v>
      </c>
      <c r="M26" s="157" t="s">
        <v>83</v>
      </c>
      <c r="N26" s="157">
        <v>11</v>
      </c>
      <c r="O26" s="157" t="s">
        <v>524</v>
      </c>
      <c r="P26" s="157" t="s">
        <v>524</v>
      </c>
      <c r="Q26" s="157" t="s">
        <v>524</v>
      </c>
      <c r="R26" s="157" t="s">
        <v>524</v>
      </c>
      <c r="S26" s="157" t="s">
        <v>524</v>
      </c>
      <c r="T26" s="157" t="s">
        <v>524</v>
      </c>
      <c r="U26" s="157" t="s">
        <v>524</v>
      </c>
      <c r="V26" s="157" t="s">
        <v>524</v>
      </c>
      <c r="W26" s="157" t="s">
        <v>524</v>
      </c>
      <c r="X26" s="157" t="s">
        <v>524</v>
      </c>
      <c r="Y26" s="157" t="s">
        <v>524</v>
      </c>
      <c r="Z26" s="157" t="s">
        <v>524</v>
      </c>
      <c r="AA26" s="157" t="s">
        <v>524</v>
      </c>
      <c r="AB26" s="157" t="s">
        <v>524</v>
      </c>
      <c r="AC26" s="157" t="s">
        <v>524</v>
      </c>
      <c r="AD26" s="157" t="s">
        <v>524</v>
      </c>
      <c r="AE26" s="157" t="s">
        <v>524</v>
      </c>
      <c r="AF26" s="157" t="s">
        <v>524</v>
      </c>
      <c r="AG26" s="157" t="s">
        <v>524</v>
      </c>
      <c r="AH26" s="157" t="s">
        <v>524</v>
      </c>
      <c r="AI26" s="157" t="s">
        <v>524</v>
      </c>
      <c r="AJ26" s="157" t="s">
        <v>524</v>
      </c>
      <c r="AK26" s="157" t="s">
        <v>524</v>
      </c>
      <c r="AL26" s="157" t="s">
        <v>524</v>
      </c>
      <c r="AM26" s="157" t="s">
        <v>524</v>
      </c>
      <c r="AN26" s="157" t="s">
        <v>524</v>
      </c>
      <c r="AO26" s="157" t="s">
        <v>524</v>
      </c>
      <c r="AP26" s="157" t="s">
        <v>524</v>
      </c>
      <c r="AQ26" s="158" t="s">
        <v>524</v>
      </c>
      <c r="AR26" s="157" t="s">
        <v>524</v>
      </c>
      <c r="AS26" s="157" t="s">
        <v>524</v>
      </c>
      <c r="AT26" s="157" t="s">
        <v>524</v>
      </c>
      <c r="AU26" s="157" t="s">
        <v>524</v>
      </c>
      <c r="AV26" s="157" t="s">
        <v>524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J_РП-01</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row>
    <row r="22" spans="1:2" s="134" customFormat="1" ht="16.5" thickBot="1" x14ac:dyDescent="0.3">
      <c r="A22" s="167" t="s">
        <v>469</v>
      </c>
      <c r="B22" s="168" t="s">
        <v>526</v>
      </c>
    </row>
    <row r="23" spans="1:2" s="134" customFormat="1" ht="16.5" thickBot="1" x14ac:dyDescent="0.3">
      <c r="A23" s="167" t="s">
        <v>470</v>
      </c>
      <c r="B23" s="168" t="s">
        <v>523</v>
      </c>
    </row>
    <row r="24" spans="1:2" s="134" customFormat="1" ht="16.5" thickBot="1" x14ac:dyDescent="0.3">
      <c r="A24" s="167" t="s">
        <v>471</v>
      </c>
      <c r="B24" s="168" t="s">
        <v>527</v>
      </c>
    </row>
    <row r="25" spans="1:2" s="134" customFormat="1" ht="16.5" thickBot="1" x14ac:dyDescent="0.3">
      <c r="A25" s="169" t="s">
        <v>472</v>
      </c>
      <c r="B25" s="168">
        <v>2025</v>
      </c>
    </row>
    <row r="26" spans="1:2" s="134" customFormat="1" ht="16.5" thickBot="1" x14ac:dyDescent="0.3">
      <c r="A26" s="170" t="s">
        <v>473</v>
      </c>
      <c r="B26" s="168" t="s">
        <v>528</v>
      </c>
    </row>
    <row r="27" spans="1:2" s="134" customFormat="1" ht="29.25" thickBot="1" x14ac:dyDescent="0.3">
      <c r="A27" s="171" t="s">
        <v>474</v>
      </c>
      <c r="B27" s="172">
        <v>16.0895574</v>
      </c>
    </row>
    <row r="28" spans="1:2" s="134" customFormat="1" ht="16.5" thickBot="1" x14ac:dyDescent="0.3">
      <c r="A28" s="173" t="s">
        <v>475</v>
      </c>
      <c r="B28" s="172" t="s">
        <v>529</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530</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531</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531</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532</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532</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522</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533</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534</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535</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J_РП-01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J_РП-01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J_РП-01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J_РП-01</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545</v>
      </c>
    </row>
    <row r="23" spans="1:3" ht="42.75" customHeight="1" x14ac:dyDescent="0.25">
      <c r="A23" s="49" t="s">
        <v>15</v>
      </c>
      <c r="B23" s="50" t="s">
        <v>137</v>
      </c>
      <c r="C23" s="25" t="s">
        <v>525</v>
      </c>
    </row>
    <row r="24" spans="1:3" ht="63" customHeight="1" x14ac:dyDescent="0.25">
      <c r="A24" s="49" t="s">
        <v>17</v>
      </c>
      <c r="B24" s="50" t="s">
        <v>138</v>
      </c>
      <c r="C24" s="25" t="s">
        <v>527</v>
      </c>
    </row>
    <row r="25" spans="1:3" ht="63" customHeight="1" x14ac:dyDescent="0.25">
      <c r="A25" s="49" t="s">
        <v>19</v>
      </c>
      <c r="B25" s="50" t="s">
        <v>139</v>
      </c>
      <c r="C25" s="25" t="s">
        <v>189</v>
      </c>
    </row>
    <row r="26" spans="1:3" ht="42.75" customHeight="1" x14ac:dyDescent="0.25">
      <c r="A26" s="49" t="s">
        <v>21</v>
      </c>
      <c r="B26" s="50" t="s">
        <v>140</v>
      </c>
      <c r="C26" s="25" t="s">
        <v>546</v>
      </c>
    </row>
    <row r="27" spans="1:3" ht="42.75" customHeight="1" x14ac:dyDescent="0.25">
      <c r="A27" s="49" t="s">
        <v>23</v>
      </c>
      <c r="B27" s="50" t="s">
        <v>141</v>
      </c>
      <c r="C27" s="25" t="s">
        <v>547</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528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J_РП-01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J_РП-01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J_РП-01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13407964.5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18820415.399621751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383084.7</v>
      </c>
      <c r="E65" s="109">
        <f t="shared" si="10"/>
        <v>383084.7</v>
      </c>
      <c r="F65" s="109">
        <f t="shared" si="10"/>
        <v>383084.7</v>
      </c>
      <c r="G65" s="109">
        <f t="shared" si="10"/>
        <v>383084.7</v>
      </c>
      <c r="H65" s="109">
        <f t="shared" si="10"/>
        <v>383084.7</v>
      </c>
      <c r="I65" s="109">
        <f t="shared" si="10"/>
        <v>383084.7</v>
      </c>
      <c r="J65" s="109">
        <f t="shared" si="10"/>
        <v>383084.7</v>
      </c>
      <c r="K65" s="109">
        <f t="shared" si="10"/>
        <v>383084.7</v>
      </c>
      <c r="L65" s="109">
        <f t="shared" si="10"/>
        <v>383084.7</v>
      </c>
      <c r="M65" s="109">
        <f t="shared" si="10"/>
        <v>383084.7</v>
      </c>
      <c r="N65" s="109">
        <f t="shared" si="10"/>
        <v>383084.7</v>
      </c>
      <c r="O65" s="109">
        <f t="shared" si="10"/>
        <v>383084.7</v>
      </c>
      <c r="P65" s="109">
        <f t="shared" si="10"/>
        <v>383084.7</v>
      </c>
      <c r="Q65" s="109">
        <f t="shared" si="10"/>
        <v>383084.7</v>
      </c>
      <c r="R65" s="109">
        <f t="shared" si="10"/>
        <v>383084.7</v>
      </c>
      <c r="S65" s="109">
        <f t="shared" si="10"/>
        <v>383084.7</v>
      </c>
      <c r="T65" s="109">
        <f t="shared" si="10"/>
        <v>383084.7</v>
      </c>
      <c r="U65" s="109">
        <f t="shared" si="10"/>
        <v>383084.7</v>
      </c>
      <c r="V65" s="109">
        <f t="shared" si="10"/>
        <v>383084.7</v>
      </c>
      <c r="W65" s="109">
        <f t="shared" si="10"/>
        <v>383084.7</v>
      </c>
    </row>
    <row r="66" spans="1:23" ht="11.25" customHeight="1" x14ac:dyDescent="0.25">
      <c r="A66" s="74" t="s">
        <v>237</v>
      </c>
      <c r="B66" s="109">
        <f>IF(AND(B45&gt;$B$92,B45&lt;=$B$92+$B$27),B65,0)</f>
        <v>0</v>
      </c>
      <c r="C66" s="109">
        <f t="shared" ref="C66:W66" si="11">IF(AND(C45&gt;$B$92,C45&lt;=$B$92+$B$27),C65+B66,0)</f>
        <v>0</v>
      </c>
      <c r="D66" s="109">
        <f t="shared" si="11"/>
        <v>383084.7</v>
      </c>
      <c r="E66" s="109">
        <f t="shared" si="11"/>
        <v>766169.4</v>
      </c>
      <c r="F66" s="109">
        <f t="shared" si="11"/>
        <v>1149254.1000000001</v>
      </c>
      <c r="G66" s="109">
        <f t="shared" si="11"/>
        <v>1532338.8</v>
      </c>
      <c r="H66" s="109">
        <f t="shared" si="11"/>
        <v>1915423.5</v>
      </c>
      <c r="I66" s="109">
        <f t="shared" si="11"/>
        <v>2298508.2000000002</v>
      </c>
      <c r="J66" s="109">
        <f t="shared" si="11"/>
        <v>2681592.9000000004</v>
      </c>
      <c r="K66" s="109">
        <f t="shared" si="11"/>
        <v>3064677.6000000006</v>
      </c>
      <c r="L66" s="109">
        <f t="shared" si="11"/>
        <v>3447762.3000000007</v>
      </c>
      <c r="M66" s="109">
        <f t="shared" si="11"/>
        <v>3830847.0000000009</v>
      </c>
      <c r="N66" s="109">
        <f t="shared" si="11"/>
        <v>4213931.7000000011</v>
      </c>
      <c r="O66" s="109">
        <f t="shared" si="11"/>
        <v>4597016.4000000013</v>
      </c>
      <c r="P66" s="109">
        <f t="shared" si="11"/>
        <v>4980101.1000000015</v>
      </c>
      <c r="Q66" s="109">
        <f t="shared" si="11"/>
        <v>5363185.8000000017</v>
      </c>
      <c r="R66" s="109">
        <f t="shared" si="11"/>
        <v>5746270.5000000019</v>
      </c>
      <c r="S66" s="109">
        <f t="shared" si="11"/>
        <v>6129355.200000002</v>
      </c>
      <c r="T66" s="109">
        <f t="shared" si="11"/>
        <v>6512439.9000000022</v>
      </c>
      <c r="U66" s="109">
        <f t="shared" si="11"/>
        <v>6895524.6000000024</v>
      </c>
      <c r="V66" s="109">
        <f t="shared" si="11"/>
        <v>7278609.3000000026</v>
      </c>
      <c r="W66" s="109">
        <f t="shared" si="11"/>
        <v>7661694.0000000028</v>
      </c>
    </row>
    <row r="67" spans="1:23" ht="25.5" customHeight="1" x14ac:dyDescent="0.25">
      <c r="A67" s="110" t="s">
        <v>238</v>
      </c>
      <c r="B67" s="106">
        <f t="shared" ref="B67:W67" si="12">B64-B65</f>
        <v>0</v>
      </c>
      <c r="C67" s="106">
        <f t="shared" si="12"/>
        <v>1867174.4212495829</v>
      </c>
      <c r="D67" s="106">
        <f>D64-D65</f>
        <v>1614945.92446269</v>
      </c>
      <c r="E67" s="106">
        <f t="shared" si="12"/>
        <v>1810671.8588319693</v>
      </c>
      <c r="F67" s="106">
        <f t="shared" si="12"/>
        <v>2025872.1366346239</v>
      </c>
      <c r="G67" s="106">
        <f t="shared" si="12"/>
        <v>2262511.9217421422</v>
      </c>
      <c r="H67" s="106">
        <f t="shared" si="12"/>
        <v>2522757.095537825</v>
      </c>
      <c r="I67" s="106">
        <f t="shared" si="12"/>
        <v>2808994.9670935487</v>
      </c>
      <c r="J67" s="106">
        <f t="shared" si="12"/>
        <v>3123857.1381863072</v>
      </c>
      <c r="K67" s="106">
        <f t="shared" si="12"/>
        <v>3470244.7488834248</v>
      </c>
      <c r="L67" s="106">
        <f t="shared" si="12"/>
        <v>3851356.353199671</v>
      </c>
      <c r="M67" s="106">
        <f t="shared" si="12"/>
        <v>4270718.7006184673</v>
      </c>
      <c r="N67" s="106">
        <f t="shared" si="12"/>
        <v>4732220.728340039</v>
      </c>
      <c r="O67" s="106">
        <f t="shared" si="12"/>
        <v>5240151.1012666682</v>
      </c>
      <c r="P67" s="106">
        <f t="shared" si="12"/>
        <v>5799239.6722862814</v>
      </c>
      <c r="Q67" s="106">
        <f t="shared" si="12"/>
        <v>6414703.2747315085</v>
      </c>
      <c r="R67" s="106">
        <f t="shared" si="12"/>
        <v>7092296.3023723448</v>
      </c>
      <c r="S67" s="106">
        <f t="shared" si="12"/>
        <v>7838366.5803890573</v>
      </c>
      <c r="T67" s="106">
        <f t="shared" si="12"/>
        <v>8659917.0839576237</v>
      </c>
      <c r="U67" s="106">
        <f t="shared" si="12"/>
        <v>9564674.1199048553</v>
      </c>
      <c r="V67" s="106">
        <f t="shared" si="12"/>
        <v>10561162.651953604</v>
      </c>
      <c r="W67" s="106">
        <f t="shared" si="12"/>
        <v>11658789.522044156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1614945.92446269</v>
      </c>
      <c r="E69" s="105">
        <f>E67+E68</f>
        <v>1810671.8588319693</v>
      </c>
      <c r="F69" s="105">
        <f t="shared" ref="F69:W69" si="14">F67-F68</f>
        <v>2025872.1366346239</v>
      </c>
      <c r="G69" s="105">
        <f t="shared" si="14"/>
        <v>2262511.9217421422</v>
      </c>
      <c r="H69" s="105">
        <f t="shared" si="14"/>
        <v>2522757.095537825</v>
      </c>
      <c r="I69" s="105">
        <f t="shared" si="14"/>
        <v>2808994.9670935487</v>
      </c>
      <c r="J69" s="105">
        <f t="shared" si="14"/>
        <v>3123857.1381863072</v>
      </c>
      <c r="K69" s="105">
        <f t="shared" si="14"/>
        <v>3470244.7488834248</v>
      </c>
      <c r="L69" s="105">
        <f t="shared" si="14"/>
        <v>3851356.353199671</v>
      </c>
      <c r="M69" s="105">
        <f t="shared" si="14"/>
        <v>4270718.7006184673</v>
      </c>
      <c r="N69" s="105">
        <f t="shared" si="14"/>
        <v>4732220.728340039</v>
      </c>
      <c r="O69" s="105">
        <f t="shared" si="14"/>
        <v>5240151.1012666682</v>
      </c>
      <c r="P69" s="105">
        <f t="shared" si="14"/>
        <v>5799239.6722862814</v>
      </c>
      <c r="Q69" s="105">
        <f t="shared" si="14"/>
        <v>6414703.2747315085</v>
      </c>
      <c r="R69" s="105">
        <f t="shared" si="14"/>
        <v>7092296.3023723448</v>
      </c>
      <c r="S69" s="105">
        <f t="shared" si="14"/>
        <v>7838366.5803890573</v>
      </c>
      <c r="T69" s="105">
        <f t="shared" si="14"/>
        <v>8659917.0839576237</v>
      </c>
      <c r="U69" s="105">
        <f t="shared" si="14"/>
        <v>9564674.1199048553</v>
      </c>
      <c r="V69" s="105">
        <f t="shared" si="14"/>
        <v>10561162.651953604</v>
      </c>
      <c r="W69" s="105">
        <f t="shared" si="14"/>
        <v>11658789.522044156</v>
      </c>
    </row>
    <row r="70" spans="1:23" ht="12" customHeight="1" x14ac:dyDescent="0.25">
      <c r="A70" s="74" t="s">
        <v>208</v>
      </c>
      <c r="B70" s="102">
        <f t="shared" ref="B70:W70" si="15">-IF(B69&gt;0, B69*$B$35, 0)</f>
        <v>0</v>
      </c>
      <c r="C70" s="102">
        <f t="shared" si="15"/>
        <v>-373434.88424991659</v>
      </c>
      <c r="D70" s="102">
        <f t="shared" si="15"/>
        <v>-322989.184892538</v>
      </c>
      <c r="E70" s="102">
        <f t="shared" si="15"/>
        <v>-362134.37176639389</v>
      </c>
      <c r="F70" s="102">
        <f t="shared" si="15"/>
        <v>-405174.42732692481</v>
      </c>
      <c r="G70" s="102">
        <f t="shared" si="15"/>
        <v>-452502.38434842846</v>
      </c>
      <c r="H70" s="102">
        <f t="shared" si="15"/>
        <v>-504551.41910756502</v>
      </c>
      <c r="I70" s="102">
        <f t="shared" si="15"/>
        <v>-561798.99341870972</v>
      </c>
      <c r="J70" s="102">
        <f t="shared" si="15"/>
        <v>-624771.42763726145</v>
      </c>
      <c r="K70" s="102">
        <f t="shared" si="15"/>
        <v>-694048.94977668498</v>
      </c>
      <c r="L70" s="102">
        <f t="shared" si="15"/>
        <v>-770271.27063993423</v>
      </c>
      <c r="M70" s="102">
        <f t="shared" si="15"/>
        <v>-854143.74012369348</v>
      </c>
      <c r="N70" s="102">
        <f t="shared" si="15"/>
        <v>-946444.1456680079</v>
      </c>
      <c r="O70" s="102">
        <f t="shared" si="15"/>
        <v>-1048030.2202533337</v>
      </c>
      <c r="P70" s="102">
        <f t="shared" si="15"/>
        <v>-1159847.9344572562</v>
      </c>
      <c r="Q70" s="102">
        <f t="shared" si="15"/>
        <v>-1282940.6549463018</v>
      </c>
      <c r="R70" s="102">
        <f t="shared" si="15"/>
        <v>-1418459.260474469</v>
      </c>
      <c r="S70" s="102">
        <f t="shared" si="15"/>
        <v>-1567673.3160778116</v>
      </c>
      <c r="T70" s="102">
        <f t="shared" si="15"/>
        <v>-1731983.4167915247</v>
      </c>
      <c r="U70" s="102">
        <f t="shared" si="15"/>
        <v>-1912934.8239809712</v>
      </c>
      <c r="V70" s="102">
        <f t="shared" si="15"/>
        <v>-2112232.5303907208</v>
      </c>
      <c r="W70" s="102">
        <f t="shared" si="15"/>
        <v>-2331757.9044088311</v>
      </c>
    </row>
    <row r="71" spans="1:23" ht="12.75" customHeight="1" thickBot="1" x14ac:dyDescent="0.3">
      <c r="A71" s="111" t="s">
        <v>241</v>
      </c>
      <c r="B71" s="112">
        <f t="shared" ref="B71:W71" si="16">B69+B70</f>
        <v>0</v>
      </c>
      <c r="C71" s="112">
        <f>C69+C70</f>
        <v>1493739.5369996664</v>
      </c>
      <c r="D71" s="112">
        <f t="shared" si="16"/>
        <v>1291956.739570152</v>
      </c>
      <c r="E71" s="112">
        <f t="shared" si="16"/>
        <v>1448537.4870655756</v>
      </c>
      <c r="F71" s="112">
        <f t="shared" si="16"/>
        <v>1620697.709307699</v>
      </c>
      <c r="G71" s="112">
        <f t="shared" si="16"/>
        <v>1810009.5373937138</v>
      </c>
      <c r="H71" s="112">
        <f t="shared" si="16"/>
        <v>2018205.6764302601</v>
      </c>
      <c r="I71" s="112">
        <f t="shared" si="16"/>
        <v>2247195.9736748389</v>
      </c>
      <c r="J71" s="112">
        <f t="shared" si="16"/>
        <v>2499085.7105490458</v>
      </c>
      <c r="K71" s="112">
        <f t="shared" si="16"/>
        <v>2776195.7991067399</v>
      </c>
      <c r="L71" s="112">
        <f t="shared" si="16"/>
        <v>3081085.0825597369</v>
      </c>
      <c r="M71" s="112">
        <f t="shared" si="16"/>
        <v>3416574.9604947739</v>
      </c>
      <c r="N71" s="112">
        <f t="shared" si="16"/>
        <v>3785776.5826720311</v>
      </c>
      <c r="O71" s="112">
        <f t="shared" si="16"/>
        <v>4192120.8810133347</v>
      </c>
      <c r="P71" s="112">
        <f t="shared" si="16"/>
        <v>4639391.7378290249</v>
      </c>
      <c r="Q71" s="112">
        <f t="shared" si="16"/>
        <v>5131762.6197852064</v>
      </c>
      <c r="R71" s="112">
        <f t="shared" si="16"/>
        <v>5673837.0418978762</v>
      </c>
      <c r="S71" s="112">
        <f t="shared" si="16"/>
        <v>6270693.2643112456</v>
      </c>
      <c r="T71" s="112">
        <f t="shared" si="16"/>
        <v>6927933.667166099</v>
      </c>
      <c r="U71" s="112">
        <f t="shared" si="16"/>
        <v>7651739.295923884</v>
      </c>
      <c r="V71" s="112">
        <f t="shared" si="16"/>
        <v>8448930.1215628833</v>
      </c>
      <c r="W71" s="112">
        <f t="shared" si="16"/>
        <v>9327031.6176353246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1614945.92446269</v>
      </c>
      <c r="E74" s="106">
        <f t="shared" si="18"/>
        <v>1810671.8588319693</v>
      </c>
      <c r="F74" s="106">
        <f t="shared" si="18"/>
        <v>2025872.1366346239</v>
      </c>
      <c r="G74" s="106">
        <f t="shared" si="18"/>
        <v>2262511.9217421422</v>
      </c>
      <c r="H74" s="106">
        <f t="shared" si="18"/>
        <v>2522757.095537825</v>
      </c>
      <c r="I74" s="106">
        <f t="shared" si="18"/>
        <v>2808994.9670935487</v>
      </c>
      <c r="J74" s="106">
        <f t="shared" si="18"/>
        <v>3123857.1381863072</v>
      </c>
      <c r="K74" s="106">
        <f t="shared" si="18"/>
        <v>3470244.7488834248</v>
      </c>
      <c r="L74" s="106">
        <f t="shared" si="18"/>
        <v>3851356.353199671</v>
      </c>
      <c r="M74" s="106">
        <f t="shared" si="18"/>
        <v>4270718.7006184673</v>
      </c>
      <c r="N74" s="106">
        <f t="shared" si="18"/>
        <v>4732220.728340039</v>
      </c>
      <c r="O74" s="106">
        <f t="shared" si="18"/>
        <v>5240151.1012666682</v>
      </c>
      <c r="P74" s="106">
        <f t="shared" si="18"/>
        <v>5799239.6722862814</v>
      </c>
      <c r="Q74" s="106">
        <f t="shared" si="18"/>
        <v>6414703.2747315085</v>
      </c>
      <c r="R74" s="106">
        <f t="shared" si="18"/>
        <v>7092296.3023723448</v>
      </c>
      <c r="S74" s="106">
        <f t="shared" si="18"/>
        <v>7838366.5803890573</v>
      </c>
      <c r="T74" s="106">
        <f t="shared" si="18"/>
        <v>8659917.0839576237</v>
      </c>
      <c r="U74" s="106">
        <f t="shared" si="18"/>
        <v>9564674.1199048553</v>
      </c>
      <c r="V74" s="106">
        <f t="shared" si="18"/>
        <v>10561162.651953604</v>
      </c>
      <c r="W74" s="106">
        <f t="shared" si="18"/>
        <v>11658789.522044156</v>
      </c>
    </row>
    <row r="75" spans="1:23" ht="12" customHeight="1" x14ac:dyDescent="0.25">
      <c r="A75" s="74" t="s">
        <v>236</v>
      </c>
      <c r="B75" s="102">
        <f t="shared" ref="B75:W75" si="19">B65</f>
        <v>0</v>
      </c>
      <c r="C75" s="102">
        <f t="shared" si="19"/>
        <v>0</v>
      </c>
      <c r="D75" s="102">
        <f t="shared" si="19"/>
        <v>383084.7</v>
      </c>
      <c r="E75" s="102">
        <f t="shared" si="19"/>
        <v>383084.7</v>
      </c>
      <c r="F75" s="102">
        <f t="shared" si="19"/>
        <v>383084.7</v>
      </c>
      <c r="G75" s="102">
        <f t="shared" si="19"/>
        <v>383084.7</v>
      </c>
      <c r="H75" s="102">
        <f t="shared" si="19"/>
        <v>383084.7</v>
      </c>
      <c r="I75" s="102">
        <f t="shared" si="19"/>
        <v>383084.7</v>
      </c>
      <c r="J75" s="102">
        <f t="shared" si="19"/>
        <v>383084.7</v>
      </c>
      <c r="K75" s="102">
        <f t="shared" si="19"/>
        <v>383084.7</v>
      </c>
      <c r="L75" s="102">
        <f t="shared" si="19"/>
        <v>383084.7</v>
      </c>
      <c r="M75" s="102">
        <f t="shared" si="19"/>
        <v>383084.7</v>
      </c>
      <c r="N75" s="102">
        <f t="shared" si="19"/>
        <v>383084.7</v>
      </c>
      <c r="O75" s="102">
        <f t="shared" si="19"/>
        <v>383084.7</v>
      </c>
      <c r="P75" s="102">
        <f t="shared" si="19"/>
        <v>383084.7</v>
      </c>
      <c r="Q75" s="102">
        <f t="shared" si="19"/>
        <v>383084.7</v>
      </c>
      <c r="R75" s="102">
        <f t="shared" si="19"/>
        <v>383084.7</v>
      </c>
      <c r="S75" s="102">
        <f t="shared" si="19"/>
        <v>383084.7</v>
      </c>
      <c r="T75" s="102">
        <f t="shared" si="19"/>
        <v>383084.7</v>
      </c>
      <c r="U75" s="102">
        <f t="shared" si="19"/>
        <v>383084.7</v>
      </c>
      <c r="V75" s="102">
        <f t="shared" si="19"/>
        <v>383084.7</v>
      </c>
      <c r="W75" s="102">
        <f t="shared" si="19"/>
        <v>383084.7</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-322989.18489253795</v>
      </c>
      <c r="E77" s="109">
        <f>IF(SUM($B$70:E70)+SUM($B$77:D77)&gt;0,0,SUM($B$70:E70)-SUM($B$77:D77))</f>
        <v>-362134.37176639377</v>
      </c>
      <c r="F77" s="109">
        <f>IF(SUM($B$70:F70)+SUM($B$77:E77)&gt;0,0,SUM($B$70:F70)-SUM($B$77:E77))</f>
        <v>-405174.42732692487</v>
      </c>
      <c r="G77" s="109">
        <f>IF(SUM($B$70:G70)+SUM($B$77:F77)&gt;0,0,SUM($B$70:G70)-SUM($B$77:F77))</f>
        <v>-452502.38434842858</v>
      </c>
      <c r="H77" s="109">
        <f>IF(SUM($B$70:H70)+SUM($B$77:G77)&gt;0,0,SUM($B$70:H70)-SUM($B$77:G77))</f>
        <v>-504551.41910756519</v>
      </c>
      <c r="I77" s="109">
        <f>IF(SUM($B$70:I70)+SUM($B$77:H77)&gt;0,0,SUM($B$70:I70)-SUM($B$77:H77))</f>
        <v>-561798.99341870984</v>
      </c>
      <c r="J77" s="109">
        <f>IF(SUM($B$70:J70)+SUM($B$77:I77)&gt;0,0,SUM($B$70:J70)-SUM($B$77:I77))</f>
        <v>-624771.42763726134</v>
      </c>
      <c r="K77" s="109">
        <f>IF(SUM($B$70:K70)+SUM($B$77:J77)&gt;0,0,SUM($B$70:K70)-SUM($B$77:J77))</f>
        <v>-694048.94977668533</v>
      </c>
      <c r="L77" s="109">
        <f>IF(SUM($B$70:L70)+SUM($B$77:K77)&gt;0,0,SUM($B$70:L70)-SUM($B$77:K77))</f>
        <v>-770271.27063993458</v>
      </c>
      <c r="M77" s="109">
        <f>IF(SUM($B$70:M70)+SUM($B$77:L77)&gt;0,0,SUM($B$70:M70)-SUM($B$77:L77))</f>
        <v>-854143.74012369383</v>
      </c>
      <c r="N77" s="109">
        <f>IF(SUM($B$70:N70)+SUM($B$77:M77)&gt;0,0,SUM($B$70:N70)-SUM($B$77:M77))</f>
        <v>-946444.14566800743</v>
      </c>
      <c r="O77" s="109">
        <f>IF(SUM($B$70:O70)+SUM($B$77:N77)&gt;0,0,SUM($B$70:O70)-SUM($B$77:N77))</f>
        <v>-1048030.2202533334</v>
      </c>
      <c r="P77" s="109">
        <f>IF(SUM($B$70:P70)+SUM($B$77:O77)&gt;0,0,SUM($B$70:P70)-SUM($B$77:O77))</f>
        <v>-1159847.9344572555</v>
      </c>
      <c r="Q77" s="109">
        <f>IF(SUM($B$70:Q70)+SUM($B$77:P77)&gt;0,0,SUM($B$70:Q70)-SUM($B$77:P77))</f>
        <v>-1282940.6549463011</v>
      </c>
      <c r="R77" s="109">
        <f>IF(SUM($B$70:R70)+SUM($B$77:Q77)&gt;0,0,SUM($B$70:R70)-SUM($B$77:Q77))</f>
        <v>-1418459.2604744695</v>
      </c>
      <c r="S77" s="109">
        <f>IF(SUM($B$70:S70)+SUM($B$77:R77)&gt;0,0,SUM($B$70:S70)-SUM($B$77:R77))</f>
        <v>-1567673.3160778116</v>
      </c>
      <c r="T77" s="109">
        <f>IF(SUM($B$70:T70)+SUM($B$77:S77)&gt;0,0,SUM($B$70:T70)-SUM($B$77:S77))</f>
        <v>-1731983.4167915247</v>
      </c>
      <c r="U77" s="109">
        <f>IF(SUM($B$70:U70)+SUM($B$77:T77)&gt;0,0,SUM($B$70:U70)-SUM($B$77:T77))</f>
        <v>-1912934.8239809703</v>
      </c>
      <c r="V77" s="109">
        <f>IF(SUM($B$70:V70)+SUM($B$77:U77)&gt;0,0,SUM($B$70:V70)-SUM($B$77:U77))</f>
        <v>-2112232.5303907208</v>
      </c>
      <c r="W77" s="109">
        <f>IF(SUM($B$70:W70)+SUM($B$77:V77)&gt;0,0,SUM($B$70:W70)-SUM($B$77:V77))</f>
        <v>-2331757.9044088311</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1661920.9278943653</v>
      </c>
      <c r="E82" s="106">
        <f t="shared" si="24"/>
        <v>1812050.6049722556</v>
      </c>
      <c r="F82" s="106">
        <f t="shared" si="24"/>
        <v>1982263.3928710415</v>
      </c>
      <c r="G82" s="106">
        <f t="shared" si="24"/>
        <v>2169431.2702265698</v>
      </c>
      <c r="H82" s="106">
        <f t="shared" si="24"/>
        <v>2375266.8703942997</v>
      </c>
      <c r="I82" s="106">
        <f t="shared" si="24"/>
        <v>2601657.8978628749</v>
      </c>
      <c r="J82" s="106">
        <f t="shared" si="24"/>
        <v>2850685.2047833782</v>
      </c>
      <c r="K82" s="106">
        <f t="shared" si="24"/>
        <v>3124642.749380636</v>
      </c>
      <c r="L82" s="106">
        <f t="shared" si="24"/>
        <v>3426059.6334717199</v>
      </c>
      <c r="M82" s="106">
        <f t="shared" si="24"/>
        <v>3757724.4370965022</v>
      </c>
      <c r="N82" s="106">
        <f t="shared" si="24"/>
        <v>4122712.0912434827</v>
      </c>
      <c r="O82" s="106">
        <f t="shared" si="24"/>
        <v>4524413.5550642796</v>
      </c>
      <c r="P82" s="106">
        <f t="shared" si="24"/>
        <v>4966568.5920706727</v>
      </c>
      <c r="Q82" s="106">
        <f t="shared" si="24"/>
        <v>5453301.9708842933</v>
      </c>
      <c r="R82" s="106">
        <f t="shared" si="24"/>
        <v>5989163.4504773999</v>
      </c>
      <c r="S82" s="106">
        <f t="shared" si="24"/>
        <v>6579171.9478531824</v>
      </c>
      <c r="T82" s="106">
        <f t="shared" si="24"/>
        <v>7228864.3281528493</v>
      </c>
      <c r="U82" s="106">
        <f t="shared" si="24"/>
        <v>7944349.3036727691</v>
      </c>
      <c r="V82" s="106">
        <f t="shared" si="24"/>
        <v>8732366.9797016159</v>
      </c>
      <c r="W82" s="106">
        <f t="shared" si="24"/>
        <v>9600354.6419698764</v>
      </c>
    </row>
    <row r="83" spans="1:23" ht="12" customHeight="1" x14ac:dyDescent="0.25">
      <c r="A83" s="94" t="s">
        <v>248</v>
      </c>
      <c r="B83" s="106">
        <f>SUM($B$82:B82)</f>
        <v>0</v>
      </c>
      <c r="C83" s="106">
        <f>SUM(B82:C82)</f>
        <v>977375.2548747079</v>
      </c>
      <c r="D83" s="106">
        <f>SUM(B82:D82)</f>
        <v>2639296.1827690732</v>
      </c>
      <c r="E83" s="106">
        <f>SUM($B$82:E82)</f>
        <v>4451346.7877413286</v>
      </c>
      <c r="F83" s="106">
        <f>SUM($B$82:F82)</f>
        <v>6433610.1806123704</v>
      </c>
      <c r="G83" s="106">
        <f>SUM($B$82:G82)</f>
        <v>8603041.4508389402</v>
      </c>
      <c r="H83" s="106">
        <f>SUM($B$82:H82)</f>
        <v>10978308.321233239</v>
      </c>
      <c r="I83" s="106">
        <f>SUM($B$82:I82)</f>
        <v>13579966.219096113</v>
      </c>
      <c r="J83" s="106">
        <f>SUM($B$82:J82)</f>
        <v>16430651.423879491</v>
      </c>
      <c r="K83" s="106">
        <f>SUM($B$82:K82)</f>
        <v>19555294.173260126</v>
      </c>
      <c r="L83" s="106">
        <f>SUM($B$82:L82)</f>
        <v>22981353.806731846</v>
      </c>
      <c r="M83" s="106">
        <f>SUM($B$82:M82)</f>
        <v>26739078.243828349</v>
      </c>
      <c r="N83" s="106">
        <f>SUM($B$82:N82)</f>
        <v>30861790.335071832</v>
      </c>
      <c r="O83" s="106">
        <f>SUM($B$82:O82)</f>
        <v>35386203.890136108</v>
      </c>
      <c r="P83" s="106">
        <f>SUM($B$82:P82)</f>
        <v>40352772.482206777</v>
      </c>
      <c r="Q83" s="106">
        <f>SUM($B$82:Q82)</f>
        <v>45806074.45309107</v>
      </c>
      <c r="R83" s="106">
        <f>SUM($B$82:R82)</f>
        <v>51795237.903568469</v>
      </c>
      <c r="S83" s="106">
        <f>SUM($B$82:S82)</f>
        <v>58374409.851421654</v>
      </c>
      <c r="T83" s="106">
        <f>SUM($B$82:T82)</f>
        <v>65603274.179574504</v>
      </c>
      <c r="U83" s="106">
        <f>SUM($B$82:U82)</f>
        <v>73547623.48324728</v>
      </c>
      <c r="V83" s="106">
        <f>SUM($B$82:V82)</f>
        <v>82279990.462948889</v>
      </c>
      <c r="W83" s="106">
        <f>SUM($B$82:W82)</f>
        <v>91880345.104918763</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1470726.4848622703</v>
      </c>
      <c r="E85" s="106">
        <f t="shared" si="26"/>
        <v>1419101.4213895027</v>
      </c>
      <c r="F85" s="106">
        <f t="shared" si="26"/>
        <v>1373807.9661064111</v>
      </c>
      <c r="G85" s="106">
        <f t="shared" si="26"/>
        <v>1330552.826443214</v>
      </c>
      <c r="H85" s="106">
        <f t="shared" si="26"/>
        <v>1289199.6945568207</v>
      </c>
      <c r="I85" s="106">
        <f t="shared" si="26"/>
        <v>1249624.4903862958</v>
      </c>
      <c r="J85" s="106">
        <f t="shared" si="26"/>
        <v>1211714.0882628253</v>
      </c>
      <c r="K85" s="106">
        <f t="shared" si="26"/>
        <v>1175365.1845384499</v>
      </c>
      <c r="L85" s="106">
        <f t="shared" si="26"/>
        <v>1140483.2902468171</v>
      </c>
      <c r="M85" s="106">
        <f t="shared" si="26"/>
        <v>1106981.8346374333</v>
      </c>
      <c r="N85" s="106">
        <f t="shared" si="26"/>
        <v>1074781.3670433825</v>
      </c>
      <c r="O85" s="106">
        <f t="shared" si="26"/>
        <v>1043808.8459752819</v>
      </c>
      <c r="P85" s="106">
        <f t="shared" si="26"/>
        <v>1013997.0056027538</v>
      </c>
      <c r="Q85" s="106">
        <f t="shared" si="26"/>
        <v>985283.79090769193</v>
      </c>
      <c r="R85" s="106">
        <f t="shared" si="26"/>
        <v>957611.85378789436</v>
      </c>
      <c r="S85" s="106">
        <f t="shared" si="26"/>
        <v>930928.10326993535</v>
      </c>
      <c r="T85" s="106">
        <f t="shared" si="26"/>
        <v>905183.30376954982</v>
      </c>
      <c r="U85" s="106">
        <f t="shared" si="26"/>
        <v>880331.7160279653</v>
      </c>
      <c r="V85" s="106">
        <f t="shared" si="26"/>
        <v>856330.77596365346</v>
      </c>
      <c r="W85" s="106">
        <f t="shared" si="26"/>
        <v>833140.80722011812</v>
      </c>
    </row>
    <row r="86" spans="1:23" ht="21.75" customHeight="1" x14ac:dyDescent="0.25">
      <c r="A86" s="110" t="s">
        <v>251</v>
      </c>
      <c r="B86" s="106">
        <f>SUM(B85)</f>
        <v>0</v>
      </c>
      <c r="C86" s="106">
        <f t="shared" ref="C86:W86" si="27">C85+B86</f>
        <v>977375.2548747079</v>
      </c>
      <c r="D86" s="106">
        <f t="shared" si="27"/>
        <v>2448101.739736978</v>
      </c>
      <c r="E86" s="106">
        <f t="shared" si="27"/>
        <v>3867203.1611264804</v>
      </c>
      <c r="F86" s="106">
        <f t="shared" si="27"/>
        <v>5241011.1272328915</v>
      </c>
      <c r="G86" s="106">
        <f t="shared" si="27"/>
        <v>6571563.9536761055</v>
      </c>
      <c r="H86" s="106">
        <f t="shared" si="27"/>
        <v>7860763.6482329257</v>
      </c>
      <c r="I86" s="106">
        <f t="shared" si="27"/>
        <v>9110388.1386192217</v>
      </c>
      <c r="J86" s="106">
        <f t="shared" si="27"/>
        <v>10322102.226882048</v>
      </c>
      <c r="K86" s="106">
        <f t="shared" si="27"/>
        <v>11497467.411420498</v>
      </c>
      <c r="L86" s="106">
        <f t="shared" si="27"/>
        <v>12637950.701667314</v>
      </c>
      <c r="M86" s="106">
        <f t="shared" si="27"/>
        <v>13744932.536304748</v>
      </c>
      <c r="N86" s="106">
        <f t="shared" si="27"/>
        <v>14819713.903348129</v>
      </c>
      <c r="O86" s="106">
        <f t="shared" si="27"/>
        <v>15863522.749323411</v>
      </c>
      <c r="P86" s="106">
        <f t="shared" si="27"/>
        <v>16877519.754926164</v>
      </c>
      <c r="Q86" s="106">
        <f t="shared" si="27"/>
        <v>17862803.545833856</v>
      </c>
      <c r="R86" s="106">
        <f t="shared" si="27"/>
        <v>18820415.399621751</v>
      </c>
      <c r="S86" s="106">
        <f t="shared" si="27"/>
        <v>19751343.502891686</v>
      </c>
      <c r="T86" s="106">
        <f t="shared" si="27"/>
        <v>20656526.806661237</v>
      </c>
      <c r="U86" s="106">
        <f t="shared" si="27"/>
        <v>21536858.522689201</v>
      </c>
      <c r="V86" s="106">
        <f t="shared" si="27"/>
        <v>22393189.298652854</v>
      </c>
      <c r="W86" s="106">
        <f t="shared" si="27"/>
        <v>23226330.105872974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J_РП-01</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2024-10-29T06:46:36Z</dcterms:created>
  <dcterms:modified xsi:type="dcterms:W3CDTF">2026-02-14T21:07:38Z</dcterms:modified>
</cp:coreProperties>
</file>